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080" windowWidth="25596" windowHeight="12684" tabRatio="792" activeTab="0"/>
  </bookViews>
  <sheets>
    <sheet name="Start Page - Table 1" sheetId="1" r:id="rId1"/>
    <sheet name="April 2016 - Wk1 - Wk4" sheetId="2" r:id="rId2"/>
    <sheet name="May 2016 - Wk5 - Wk8" sheetId="3" r:id="rId3"/>
    <sheet name="June  2016 - Wk9 - Wk 12" sheetId="4" r:id="rId4"/>
    <sheet name="July 2016 - Wk13 - Wk16" sheetId="5" r:id="rId5"/>
  </sheets>
  <definedNames/>
  <calcPr fullCalcOnLoad="1"/>
</workbook>
</file>

<file path=xl/sharedStrings.xml><?xml version="1.0" encoding="utf-8"?>
<sst xmlns="http://schemas.openxmlformats.org/spreadsheetml/2006/main" count="109" uniqueCount="45">
  <si>
    <t>Implementation of the 5/3/1 Strength Program</t>
  </si>
  <si>
    <t>Start here:</t>
  </si>
  <si>
    <t>Week 1</t>
  </si>
  <si>
    <t>Week 2</t>
  </si>
  <si>
    <t>Week 3</t>
  </si>
  <si>
    <t>Week 4</t>
  </si>
  <si>
    <t>65% x 5 reps</t>
  </si>
  <si>
    <t>70% x 3 reps</t>
  </si>
  <si>
    <t>75% x 5 reps</t>
  </si>
  <si>
    <t>40% x 5 reps</t>
  </si>
  <si>
    <t>80% x 3 reps</t>
  </si>
  <si>
    <t>85% x 3 reps</t>
  </si>
  <si>
    <t>50% x 5 reps</t>
  </si>
  <si>
    <t>85% x 5 or more reps</t>
  </si>
  <si>
    <t>90% x 3 or more reps</t>
  </si>
  <si>
    <t>95% x 1 or more reps</t>
  </si>
  <si>
    <t>60% x 5 reps only</t>
  </si>
  <si>
    <t>Squat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</si>
  <si>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</si>
  <si>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</si>
  <si>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</si>
  <si>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</si>
  <si>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</si>
  <si>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</si>
  <si>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</si>
  <si>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</si>
  <si>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</si>
  <si>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</si>
  <si>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</si>
  <si>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</si>
  <si>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Enter your 1RM Deadlift:</t>
  </si>
  <si>
    <t>Monday</t>
  </si>
  <si>
    <t>Shoulder Press</t>
  </si>
  <si>
    <t>Deadlift</t>
  </si>
  <si>
    <t>Shoulder Press</t>
  </si>
  <si>
    <t>Friday</t>
  </si>
  <si>
    <t>Enter your 1RM Shoulder Press:</t>
  </si>
  <si>
    <t>Monday</t>
  </si>
  <si>
    <t>Enter your 1RM Squat:</t>
  </si>
  <si>
    <t>Enter your 1RM Clean:</t>
  </si>
  <si>
    <t>Wednesday</t>
  </si>
  <si>
    <t>Clean</t>
  </si>
  <si>
    <t>Weight</t>
  </si>
  <si>
    <t>Lifting Day</t>
  </si>
  <si>
    <t>Only Enter Weights on this tab in the highlighted fields, the rest of the weights / tabs will auto generate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</si>
</sst>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24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8"/>
      <color indexed="9"/>
      <name val="Helvetica Neue"/>
      <family val="0"/>
    </font>
    <font>
      <b/>
      <i/>
      <sz val="12"/>
      <color indexed="9"/>
      <name val="Helvetica Neue"/>
      <family val="0"/>
    </font>
    <font>
      <sz val="10"/>
      <color indexed="8"/>
      <name val="Helvetica Neue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0"/>
      <color indexed="9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0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3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vertical="top"/>
    </xf>
    <xf numFmtId="0" fontId="4" fillId="33" borderId="10" xfId="0" applyNumberFormat="1" applyFont="1" applyFill="1" applyBorder="1" applyAlignment="1">
      <alignment vertical="top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vertical="top"/>
    </xf>
    <xf numFmtId="0" fontId="1" fillId="35" borderId="10" xfId="0" applyNumberFormat="1" applyFont="1" applyFill="1" applyBorder="1" applyAlignment="1">
      <alignment vertical="top"/>
    </xf>
    <xf numFmtId="0" fontId="1" fillId="3" borderId="10" xfId="0" applyNumberFormat="1" applyFont="1" applyFill="1" applyBorder="1" applyAlignment="1">
      <alignment vertical="top"/>
    </xf>
    <xf numFmtId="0" fontId="1" fillId="36" borderId="10" xfId="0" applyNumberFormat="1" applyFont="1" applyFill="1" applyBorder="1" applyAlignment="1">
      <alignment vertical="top"/>
    </xf>
    <xf numFmtId="0" fontId="3" fillId="37" borderId="10" xfId="0" applyNumberFormat="1" applyFont="1" applyFill="1" applyBorder="1" applyAlignment="1">
      <alignment horizontal="center" vertical="top" wrapText="1"/>
    </xf>
    <xf numFmtId="0" fontId="3" fillId="37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vertical="top"/>
    </xf>
    <xf numFmtId="0" fontId="3" fillId="38" borderId="10" xfId="0" applyNumberFormat="1" applyFont="1" applyFill="1" applyBorder="1" applyAlignment="1">
      <alignment horizontal="left" vertical="top" wrapText="1"/>
    </xf>
    <xf numFmtId="0" fontId="3" fillId="39" borderId="10" xfId="0" applyNumberFormat="1" applyFont="1" applyFill="1" applyBorder="1" applyAlignment="1">
      <alignment horizontal="left" vertical="top" wrapText="1"/>
    </xf>
    <xf numFmtId="0" fontId="3" fillId="3" borderId="10" xfId="0" applyNumberFormat="1" applyFont="1" applyFill="1" applyBorder="1" applyAlignment="1">
      <alignment horizontal="left" vertical="top" wrapText="1"/>
    </xf>
    <xf numFmtId="0" fontId="3" fillId="36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vertical="top"/>
    </xf>
    <xf numFmtId="0" fontId="25" fillId="37" borderId="10" xfId="0" applyNumberFormat="1" applyFont="1" applyFill="1" applyBorder="1" applyAlignment="1">
      <alignment horizontal="left" vertical="top" wrapText="1"/>
    </xf>
    <xf numFmtId="0" fontId="3" fillId="40" borderId="11" xfId="0" applyNumberFormat="1" applyFont="1" applyFill="1" applyBorder="1" applyAlignment="1">
      <alignment horizontal="left" vertical="center" wrapText="1"/>
    </xf>
    <xf numFmtId="0" fontId="3" fillId="40" borderId="12" xfId="0" applyNumberFormat="1" applyFont="1" applyFill="1" applyBorder="1" applyAlignment="1">
      <alignment horizontal="left" vertical="center" wrapText="1"/>
    </xf>
    <xf numFmtId="0" fontId="3" fillId="40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DCDCD"/>
      <rgbColor rgb="00FFFFFF"/>
      <rgbColor rgb="00A3D979"/>
      <rgbColor rgb="00E6F37D"/>
      <rgbColor rgb="00FED198"/>
      <rgbColor rgb="0084DDFD"/>
      <rgbColor rgb="00E6E6E6"/>
      <rgbColor rgb="00C2E5A6"/>
      <rgbColor rgb="00EFF7A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zoomScale="160" zoomScaleNormal="160" zoomScalePageLayoutView="0" workbookViewId="0" topLeftCell="A1">
      <selection activeCell="B8" sqref="B8"/>
    </sheetView>
  </sheetViews>
  <sheetFormatPr defaultColWidth="10.296875" defaultRowHeight="19.5" customHeight="1"/>
  <cols>
    <col min="1" max="1" width="33.09765625" style="1" customWidth="1"/>
    <col min="2" max="2" width="15.19921875" style="1" customWidth="1"/>
    <col min="3" max="16384" width="10.296875" style="1" customWidth="1"/>
  </cols>
  <sheetData>
    <row r="1" spans="1:5" ht="22.5">
      <c r="A1" s="4" t="s">
        <v>0</v>
      </c>
      <c r="B1" s="3"/>
      <c r="C1" s="3"/>
      <c r="D1" s="3"/>
      <c r="E1" s="3"/>
    </row>
    <row r="2" spans="1:5" ht="45" customHeight="1">
      <c r="A2" s="19" t="s">
        <v>44</v>
      </c>
      <c r="B2" s="20"/>
      <c r="C2" s="20"/>
      <c r="D2" s="21"/>
      <c r="E2" s="3"/>
    </row>
    <row r="3" spans="1:5" ht="15">
      <c r="A3" s="5" t="s">
        <v>1</v>
      </c>
      <c r="B3" s="17" t="s">
        <v>42</v>
      </c>
      <c r="C3" s="17" t="s">
        <v>43</v>
      </c>
      <c r="D3" s="3"/>
      <c r="E3" s="3"/>
    </row>
    <row r="4" spans="1:5" ht="12.75">
      <c r="A4" s="2" t="s">
        <v>38</v>
      </c>
      <c r="B4" s="6">
        <v>1</v>
      </c>
      <c r="C4" s="3" t="s">
        <v>31</v>
      </c>
      <c r="D4" s="3"/>
      <c r="E4" s="3"/>
    </row>
    <row r="5" spans="1:5" ht="12.75">
      <c r="A5" s="2" t="s">
        <v>36</v>
      </c>
      <c r="B5" s="7">
        <v>1</v>
      </c>
      <c r="C5" s="3" t="s">
        <v>37</v>
      </c>
      <c r="D5" s="3"/>
      <c r="E5" s="3"/>
    </row>
    <row r="6" spans="1:5" ht="12.75">
      <c r="A6" s="2" t="s">
        <v>39</v>
      </c>
      <c r="B6" s="9">
        <v>1</v>
      </c>
      <c r="C6" s="3" t="s">
        <v>40</v>
      </c>
      <c r="D6" s="3"/>
      <c r="E6" s="3"/>
    </row>
    <row r="7" spans="1:5" ht="12.75">
      <c r="A7" s="2" t="s">
        <v>30</v>
      </c>
      <c r="B7" s="8">
        <v>1</v>
      </c>
      <c r="C7" s="3" t="s">
        <v>35</v>
      </c>
      <c r="D7" s="3"/>
      <c r="E7" s="3"/>
    </row>
    <row r="8" spans="1:5" ht="12.75">
      <c r="A8" s="2"/>
      <c r="B8" s="3"/>
      <c r="C8" s="3"/>
      <c r="D8" s="3"/>
      <c r="E8" s="3"/>
    </row>
  </sheetData>
  <sheetProtection/>
  <mergeCells count="1">
    <mergeCell ref="A2:D2"/>
  </mergeCells>
  <printOptions/>
  <pageMargins left="0.75" right="0.75" top="0.75" bottom="0.5" header="0.25" footer="0.25"/>
  <pageSetup firstPageNumber="1" useFirstPageNumber="1" orientation="landscape" r:id="rId1"/>
  <headerFooter alignWithMargins="0">
    <oddHeader>&amp;CCrossFit Weddington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A1" sqref="A1:G36"/>
    </sheetView>
  </sheetViews>
  <sheetFormatPr defaultColWidth="10.296875" defaultRowHeight="19.5" customHeight="1"/>
  <cols>
    <col min="1" max="1" width="14.19921875" style="1" customWidth="1"/>
    <col min="2" max="4" width="16.796875" style="1" bestFit="1" customWidth="1"/>
    <col min="5" max="5" width="14.09765625" style="1" bestFit="1" customWidth="1"/>
    <col min="6" max="6" width="10.296875" style="1" customWidth="1"/>
    <col min="7" max="7" width="21.296875" style="1" customWidth="1"/>
    <col min="8" max="249" width="10.296875" style="1" customWidth="1"/>
  </cols>
  <sheetData>
    <row r="1" spans="1:7" ht="13.5">
      <c r="A1" s="10"/>
      <c r="B1" s="10" t="s">
        <v>2</v>
      </c>
      <c r="C1" s="10" t="s">
        <v>3</v>
      </c>
      <c r="D1" s="10" t="s">
        <v>4</v>
      </c>
      <c r="E1" s="10" t="s">
        <v>5</v>
      </c>
      <c r="F1" s="10"/>
      <c r="G1" s="10"/>
    </row>
    <row r="2" spans="1:7" ht="15">
      <c r="A2" s="11"/>
      <c r="B2" s="3"/>
      <c r="C2" s="3"/>
      <c r="D2" s="3"/>
      <c r="E2" s="3"/>
      <c r="F2" s="3"/>
      <c r="G2" s="12"/>
    </row>
    <row r="3" spans="1:7" ht="13.5">
      <c r="A3" s="11"/>
      <c r="B3" s="3" t="s">
        <v>6</v>
      </c>
      <c r="C3" s="3" t="s">
        <v>7</v>
      </c>
      <c r="D3" s="3" t="s">
        <v>8</v>
      </c>
      <c r="E3" s="3" t="s">
        <v>9</v>
      </c>
      <c r="F3" s="3"/>
      <c r="G3" s="3"/>
    </row>
    <row r="4" spans="1:7" ht="13.5">
      <c r="A4" s="11"/>
      <c r="B4" s="3" t="s">
        <v>8</v>
      </c>
      <c r="C4" s="3" t="s">
        <v>10</v>
      </c>
      <c r="D4" s="3" t="s">
        <v>11</v>
      </c>
      <c r="E4" s="3" t="s">
        <v>12</v>
      </c>
      <c r="F4" s="3"/>
      <c r="G4" s="3"/>
    </row>
    <row r="5" spans="1:7" ht="13.5">
      <c r="A5" s="11"/>
      <c r="B5" s="3" t="s">
        <v>13</v>
      </c>
      <c r="C5" s="3" t="s">
        <v>14</v>
      </c>
      <c r="D5" s="3" t="s">
        <v>15</v>
      </c>
      <c r="E5" s="3" t="s">
        <v>16</v>
      </c>
      <c r="F5" s="3"/>
      <c r="G5" s="3"/>
    </row>
    <row r="6" spans="1:7" ht="13.5">
      <c r="A6" s="18" t="s">
        <v>37</v>
      </c>
      <c r="B6" s="3"/>
      <c r="C6" s="3"/>
      <c r="D6" s="3"/>
      <c r="E6" s="3"/>
      <c r="F6" s="3"/>
      <c r="G6" s="3"/>
    </row>
    <row r="7" spans="1:7" ht="13.5">
      <c r="A7" s="11" t="s">
        <v>17</v>
      </c>
      <c r="B7" s="3">
        <f>CEILING($A$8*0.65,5)</f>
        <v>5</v>
      </c>
      <c r="C7" s="3">
        <f>CEILING($A$8*0.7,5)</f>
        <v>5</v>
      </c>
      <c r="D7" s="3">
        <f>CEILING($A$8*0.75,5)</f>
        <v>5</v>
      </c>
      <c r="E7" s="3">
        <f>CEILING($A$8*0.4,5)</f>
        <v>5</v>
      </c>
      <c r="F7" s="3"/>
      <c r="G7" s="3"/>
    </row>
    <row r="8" spans="1:7" ht="13.5">
      <c r="A8" s="13">
        <f>'Start Page - Table 1'!B4*0.9</f>
        <v>0.9</v>
      </c>
      <c r="B8" s="3">
        <f>CEILING($A$8*0.75,5)</f>
        <v>5</v>
      </c>
      <c r="C8" s="3">
        <f>CEILING($A$8*0.8,5)</f>
        <v>5</v>
      </c>
      <c r="D8" s="3">
        <f>CEILING($A$8*0.85,5)</f>
        <v>5</v>
      </c>
      <c r="E8" s="3">
        <f>CEILING($A$8*0.5,5)</f>
        <v>5</v>
      </c>
      <c r="F8" s="3"/>
      <c r="G8" s="3"/>
    </row>
    <row r="9" spans="1:7" ht="13.5">
      <c r="A9" s="11"/>
      <c r="B9" s="3">
        <f>CEILING($A$8*0.85,5)</f>
        <v>5</v>
      </c>
      <c r="C9" s="3">
        <f>CEILING($A$8*0.9,5)</f>
        <v>5</v>
      </c>
      <c r="D9" s="3">
        <f>CEILING($A$8*0.95,5)</f>
        <v>5</v>
      </c>
      <c r="E9" s="3">
        <f>CEILING($A$8*0.6,5)</f>
        <v>5</v>
      </c>
      <c r="F9" s="3"/>
      <c r="G9" s="3"/>
    </row>
    <row r="10" spans="1:7" ht="13.5">
      <c r="A10" s="18" t="s">
        <v>37</v>
      </c>
      <c r="B10" s="3"/>
      <c r="C10" s="3"/>
      <c r="D10" s="3"/>
      <c r="E10" s="3"/>
      <c r="F10" s="3"/>
      <c r="G10" s="3"/>
    </row>
    <row r="11" spans="1:7" ht="13.5">
      <c r="A11" s="11" t="s">
        <v>32</v>
      </c>
      <c r="B11" s="3">
        <f>CEILING(A12*0.65,5)</f>
        <v>5</v>
      </c>
      <c r="C11" s="3">
        <f>CEILING(A12*0.7,5)</f>
        <v>5</v>
      </c>
      <c r="D11" s="3">
        <f>CEILING(A12*0.75,5)</f>
        <v>5</v>
      </c>
      <c r="E11" s="3">
        <f>CEILING(A12*0.4,5)</f>
        <v>5</v>
      </c>
      <c r="F11" s="3"/>
      <c r="G11" s="3"/>
    </row>
    <row r="12" spans="1:7" ht="13.5">
      <c r="A12" s="14">
        <f>'Start Page - Table 1'!B5*0.9</f>
        <v>0.9</v>
      </c>
      <c r="B12" s="3">
        <f>CEILING(A12*0.75,5)</f>
        <v>5</v>
      </c>
      <c r="C12" s="3">
        <f>CEILING(A12*0.8,5)</f>
        <v>5</v>
      </c>
      <c r="D12" s="3">
        <f>CEILING(A12*0.85,5)</f>
        <v>5</v>
      </c>
      <c r="E12" s="3">
        <f>CEILING(A12*0.5,5)</f>
        <v>5</v>
      </c>
      <c r="F12" s="3"/>
      <c r="G12" s="3"/>
    </row>
    <row r="13" spans="1:7" ht="13.5">
      <c r="A13" s="11"/>
      <c r="B13" s="3">
        <f>CEILING(A12*0.85,5)</f>
        <v>5</v>
      </c>
      <c r="C13" s="3">
        <f>CEILING(A12*0.9,5)</f>
        <v>5</v>
      </c>
      <c r="D13" s="3">
        <f>CEILING(A12*0.95,5)</f>
        <v>5</v>
      </c>
      <c r="E13" s="3">
        <f>CEILING(A12*0.6,5)</f>
        <v>5</v>
      </c>
      <c r="F13" s="3"/>
      <c r="G13" s="3"/>
    </row>
    <row r="14" spans="1:7" ht="13.5">
      <c r="A14" s="18" t="s">
        <v>40</v>
      </c>
      <c r="B14" s="3"/>
      <c r="C14" s="3"/>
      <c r="D14" s="3"/>
      <c r="E14" s="3"/>
      <c r="F14" s="3"/>
      <c r="G14" s="3"/>
    </row>
    <row r="15" spans="1:7" ht="13.5">
      <c r="A15" s="11" t="s">
        <v>41</v>
      </c>
      <c r="B15" s="3">
        <f>CEILING(A16*0.65,5)</f>
        <v>5</v>
      </c>
      <c r="C15" s="3">
        <f>CEILING(A16*0.7,5)</f>
        <v>5</v>
      </c>
      <c r="D15" s="3">
        <f>CEILING(A16*0.75,5)</f>
        <v>5</v>
      </c>
      <c r="E15" s="3">
        <f>CEILING(A16*0.4,5)</f>
        <v>5</v>
      </c>
      <c r="F15" s="3"/>
      <c r="G15" s="3"/>
    </row>
    <row r="16" spans="1:7" ht="13.5">
      <c r="A16" s="16">
        <f>'Start Page - Table 1'!B6*0.9</f>
        <v>0.9</v>
      </c>
      <c r="B16" s="3">
        <f>CEILING(A16*0.75,5)</f>
        <v>5</v>
      </c>
      <c r="C16" s="3">
        <f>CEILING(A16*0.8,5)</f>
        <v>5</v>
      </c>
      <c r="D16" s="3">
        <f>CEILING(A16*0.85,5)</f>
        <v>5</v>
      </c>
      <c r="E16" s="3">
        <f>CEILING(A16*0.5,5)</f>
        <v>5</v>
      </c>
      <c r="F16" s="3"/>
      <c r="G16" s="3"/>
    </row>
    <row r="17" spans="1:7" ht="13.5">
      <c r="A17" s="11"/>
      <c r="B17" s="3">
        <f>CEILING(A16*0.85,5)</f>
        <v>5</v>
      </c>
      <c r="C17" s="3">
        <f>CEILING(A16*0.9,5)</f>
        <v>5</v>
      </c>
      <c r="D17" s="3">
        <f>CEILING(A16*0.95,5)</f>
        <v>5</v>
      </c>
      <c r="E17" s="3">
        <f>CEILING(A16*0.6,5)</f>
        <v>5</v>
      </c>
      <c r="F17" s="3"/>
      <c r="G17" s="3"/>
    </row>
    <row r="18" spans="1:7" ht="13.5">
      <c r="A18" s="18" t="s">
        <v>35</v>
      </c>
      <c r="B18" s="3"/>
      <c r="C18" s="3"/>
      <c r="D18" s="3"/>
      <c r="E18" s="3"/>
      <c r="F18" s="3"/>
      <c r="G18" s="3"/>
    </row>
    <row r="19" spans="1:7" ht="13.5">
      <c r="A19" s="11" t="s">
        <v>33</v>
      </c>
      <c r="B19" s="3">
        <f>CEILING(A20*0.65,5)</f>
        <v>5</v>
      </c>
      <c r="C19" s="3">
        <f>CEILING(A20*0.7,5)</f>
        <v>5</v>
      </c>
      <c r="D19" s="3">
        <f>CEILING(A20*0.75,5)</f>
        <v>5</v>
      </c>
      <c r="E19" s="3">
        <f>CEILING(A20*0.4,5)</f>
        <v>5</v>
      </c>
      <c r="F19" s="3"/>
      <c r="G19" s="3"/>
    </row>
    <row r="20" spans="1:7" ht="13.5">
      <c r="A20" s="15">
        <f>'Start Page - Table 1'!B7*0.9</f>
        <v>0.9</v>
      </c>
      <c r="B20" s="3">
        <f>CEILING(A20*0.75,5)</f>
        <v>5</v>
      </c>
      <c r="C20" s="3">
        <f>CEILING(A20*0.8,5)</f>
        <v>5</v>
      </c>
      <c r="D20" s="3">
        <f>CEILING(A20*0.85,5)</f>
        <v>5</v>
      </c>
      <c r="E20" s="3">
        <f>CEILING(A20*0.5,5)</f>
        <v>5</v>
      </c>
      <c r="F20" s="3"/>
      <c r="G20" s="3"/>
    </row>
    <row r="21" spans="1:7" ht="13.5">
      <c r="A21" s="11"/>
      <c r="B21" s="3">
        <f>CEILING(A20*0.85,5)</f>
        <v>5</v>
      </c>
      <c r="C21" s="3">
        <f>CEILING(A20*0.9,5)</f>
        <v>5</v>
      </c>
      <c r="D21" s="3">
        <f>CEILING(A20*0.95,5)</f>
        <v>5</v>
      </c>
      <c r="E21" s="3">
        <f>CEILING(A20*0.6,5)</f>
        <v>5</v>
      </c>
      <c r="F21" s="3"/>
      <c r="G21" s="3"/>
    </row>
    <row r="22" spans="1:7" ht="13.5">
      <c r="A22" s="11"/>
      <c r="B22" s="3"/>
      <c r="C22" s="3"/>
      <c r="D22" s="3"/>
      <c r="E22" s="3"/>
      <c r="F22" s="3"/>
      <c r="G22" s="3"/>
    </row>
    <row r="23" spans="1:7" ht="13.5">
      <c r="A23" s="11"/>
      <c r="B23" s="3"/>
      <c r="C23" s="3"/>
      <c r="D23" s="3"/>
      <c r="E23" s="3"/>
      <c r="F23" s="3"/>
      <c r="G23" s="3"/>
    </row>
    <row r="24" spans="1:7" ht="13.5">
      <c r="A24" s="11"/>
      <c r="B24" s="3"/>
      <c r="C24" s="3"/>
      <c r="D24" s="3"/>
      <c r="E24" s="3"/>
      <c r="F24" s="3"/>
      <c r="G24" s="3"/>
    </row>
    <row r="25" spans="1:7" ht="13.5">
      <c r="A25" s="11"/>
      <c r="B25" s="3"/>
      <c r="C25" s="3"/>
      <c r="D25" s="3"/>
      <c r="E25" s="3"/>
      <c r="F25" s="3"/>
      <c r="G25" s="3"/>
    </row>
    <row r="26" spans="1:7" ht="13.5">
      <c r="A26" s="11"/>
      <c r="B26" s="3"/>
      <c r="C26" s="3"/>
      <c r="D26" s="3"/>
      <c r="E26" s="3"/>
      <c r="F26" s="3"/>
      <c r="G26" s="3"/>
    </row>
    <row r="27" spans="1:7" ht="13.5">
      <c r="A27" s="11"/>
      <c r="B27" s="3"/>
      <c r="C27" s="3"/>
      <c r="D27" s="3"/>
      <c r="E27" s="3"/>
      <c r="F27" s="3"/>
      <c r="G27" s="3"/>
    </row>
    <row r="28" spans="1:7" ht="13.5">
      <c r="A28" s="11"/>
      <c r="B28" s="3"/>
      <c r="C28" s="3"/>
      <c r="D28" s="3"/>
      <c r="E28" s="3"/>
      <c r="F28" s="3"/>
      <c r="G28" s="3"/>
    </row>
    <row r="29" spans="1:7" ht="13.5">
      <c r="A29" s="11"/>
      <c r="B29" s="3"/>
      <c r="C29" s="3"/>
      <c r="D29" s="3"/>
      <c r="E29" s="3"/>
      <c r="F29" s="3"/>
      <c r="G29" s="3"/>
    </row>
    <row r="30" spans="1:7" ht="13.5">
      <c r="A30" s="11"/>
      <c r="B30" s="3"/>
      <c r="C30" s="3"/>
      <c r="D30" s="3"/>
      <c r="E30" s="3"/>
      <c r="F30" s="3"/>
      <c r="G30" s="3"/>
    </row>
    <row r="31" spans="1:7" ht="13.5">
      <c r="A31" s="11"/>
      <c r="B31" s="3"/>
      <c r="C31" s="3"/>
      <c r="D31" s="3"/>
      <c r="E31" s="3"/>
      <c r="F31" s="3"/>
      <c r="G31" s="3"/>
    </row>
    <row r="32" spans="1:7" ht="13.5">
      <c r="A32" s="11"/>
      <c r="B32" s="3"/>
      <c r="C32" s="3"/>
      <c r="D32" s="3"/>
      <c r="E32" s="3"/>
      <c r="F32" s="3"/>
      <c r="G32" s="3"/>
    </row>
    <row r="33" spans="1:7" ht="13.5">
      <c r="A33" s="11"/>
      <c r="B33" s="3"/>
      <c r="C33" s="3"/>
      <c r="D33" s="3"/>
      <c r="E33" s="3"/>
      <c r="F33" s="3"/>
      <c r="G33" s="3"/>
    </row>
    <row r="34" spans="1:7" ht="13.5">
      <c r="A34" s="11"/>
      <c r="B34" s="3"/>
      <c r="C34" s="3"/>
      <c r="D34" s="3"/>
      <c r="E34" s="3"/>
      <c r="F34" s="3"/>
      <c r="G34" s="3"/>
    </row>
    <row r="35" spans="1:7" ht="13.5">
      <c r="A35" s="11"/>
      <c r="B35" s="3"/>
      <c r="C35" s="3"/>
      <c r="D35" s="3"/>
      <c r="E35" s="3"/>
      <c r="F35" s="3"/>
      <c r="G35" s="3"/>
    </row>
    <row r="36" spans="1:7" ht="13.5">
      <c r="A36" s="11"/>
      <c r="B36" s="3"/>
      <c r="C36" s="3"/>
      <c r="D36" s="3"/>
      <c r="E36" s="3"/>
      <c r="F36" s="3"/>
      <c r="G36" s="3"/>
    </row>
  </sheetData>
  <sheetProtection/>
  <printOptions/>
  <pageMargins left="0.25" right="0.25" top="0.25" bottom="0.25" header="0.25" footer="0.25"/>
  <pageSetup firstPageNumber="1" useFirstPageNumber="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A6" sqref="A6"/>
    </sheetView>
  </sheetViews>
  <sheetFormatPr defaultColWidth="10.296875" defaultRowHeight="19.5" customHeight="1"/>
  <cols>
    <col min="1" max="1" width="13.5" style="1" customWidth="1"/>
    <col min="2" max="4" width="16.796875" style="1" bestFit="1" customWidth="1"/>
    <col min="5" max="5" width="14.09765625" style="1" bestFit="1" customWidth="1"/>
    <col min="6" max="16384" width="10.296875" style="1" customWidth="1"/>
  </cols>
  <sheetData>
    <row r="1" spans="1:8" ht="12.75">
      <c r="A1" s="10"/>
      <c r="B1" s="10" t="s">
        <v>18</v>
      </c>
      <c r="C1" s="10" t="s">
        <v>19</v>
      </c>
      <c r="D1" s="10" t="s">
        <v>20</v>
      </c>
      <c r="E1" s="10" t="s">
        <v>21</v>
      </c>
      <c r="F1" s="10"/>
      <c r="G1" s="10"/>
      <c r="H1" s="10"/>
    </row>
    <row r="2" spans="1:8" ht="12.75">
      <c r="A2" s="11"/>
      <c r="B2" s="3"/>
      <c r="C2" s="3"/>
      <c r="D2" s="3"/>
      <c r="E2" s="3"/>
      <c r="F2" s="3"/>
      <c r="G2" s="3"/>
      <c r="H2" s="3"/>
    </row>
    <row r="3" spans="1:8" ht="12.75">
      <c r="A3" s="11"/>
      <c r="B3" s="3" t="s">
        <v>6</v>
      </c>
      <c r="C3" s="3" t="s">
        <v>7</v>
      </c>
      <c r="D3" s="3" t="s">
        <v>8</v>
      </c>
      <c r="E3" s="3" t="s">
        <v>9</v>
      </c>
      <c r="F3" s="3"/>
      <c r="G3" s="3"/>
      <c r="H3" s="3"/>
    </row>
    <row r="4" spans="1:8" ht="12.75">
      <c r="A4" s="11"/>
      <c r="B4" s="3" t="s">
        <v>8</v>
      </c>
      <c r="C4" s="3" t="s">
        <v>10</v>
      </c>
      <c r="D4" s="3" t="s">
        <v>11</v>
      </c>
      <c r="E4" s="3" t="s">
        <v>12</v>
      </c>
      <c r="F4" s="3"/>
      <c r="G4" s="3"/>
      <c r="H4" s="3"/>
    </row>
    <row r="5" spans="1:8" ht="12.75">
      <c r="A5" s="11"/>
      <c r="B5" s="3" t="s">
        <v>13</v>
      </c>
      <c r="C5" s="3" t="s">
        <v>14</v>
      </c>
      <c r="D5" s="3" t="s">
        <v>15</v>
      </c>
      <c r="E5" s="3" t="s">
        <v>16</v>
      </c>
      <c r="F5" s="3"/>
      <c r="G5" s="3"/>
      <c r="H5" s="3"/>
    </row>
    <row r="6" spans="1:8" ht="12.75">
      <c r="A6" s="18" t="s">
        <v>37</v>
      </c>
      <c r="B6" s="3"/>
      <c r="C6" s="3"/>
      <c r="D6" s="3"/>
      <c r="E6" s="3"/>
      <c r="F6" s="3"/>
      <c r="G6" s="3"/>
      <c r="H6" s="3"/>
    </row>
    <row r="7" spans="1:8" ht="12.75">
      <c r="A7" s="11" t="s">
        <v>17</v>
      </c>
      <c r="B7" s="3">
        <f>CEILING($A$8*0.65,5)</f>
        <v>10</v>
      </c>
      <c r="C7" s="3">
        <f>CEILING($A$8*0.7,5)</f>
        <v>10</v>
      </c>
      <c r="D7" s="3">
        <f>CEILING($A$8*0.75,5)</f>
        <v>10</v>
      </c>
      <c r="E7" s="3">
        <f>CEILING($A$8*0.4,5)</f>
        <v>5</v>
      </c>
      <c r="F7" s="3"/>
      <c r="G7" s="3"/>
      <c r="H7" s="3"/>
    </row>
    <row r="8" spans="1:8" ht="12.75">
      <c r="A8" s="13">
        <f>('Start Page - Table 1'!B4*0.9)+10</f>
        <v>10.9</v>
      </c>
      <c r="B8" s="3">
        <f>CEILING($A$8*0.75,5)</f>
        <v>10</v>
      </c>
      <c r="C8" s="3">
        <f>CEILING($A$8*0.8,5)</f>
        <v>10</v>
      </c>
      <c r="D8" s="3">
        <f>CEILING($A$8*0.85,5)</f>
        <v>10</v>
      </c>
      <c r="E8" s="3">
        <f>CEILING($A$8*0.5,5)</f>
        <v>10</v>
      </c>
      <c r="F8" s="3"/>
      <c r="G8" s="3"/>
      <c r="H8" s="3"/>
    </row>
    <row r="9" spans="1:8" ht="12.75">
      <c r="A9" s="11"/>
      <c r="B9" s="3">
        <f>CEILING($A$8*0.85,5)</f>
        <v>10</v>
      </c>
      <c r="C9" s="3">
        <f>CEILING($A$8*0.9,5)</f>
        <v>10</v>
      </c>
      <c r="D9" s="3">
        <f>CEILING($A$8*0.95,5)</f>
        <v>15</v>
      </c>
      <c r="E9" s="3">
        <f>CEILING($A$8*0.6,5)</f>
        <v>10</v>
      </c>
      <c r="F9" s="3"/>
      <c r="G9" s="3"/>
      <c r="H9" s="3"/>
    </row>
    <row r="10" spans="1:8" ht="12.75">
      <c r="A10" s="18" t="s">
        <v>37</v>
      </c>
      <c r="B10" s="3"/>
      <c r="C10" s="3"/>
      <c r="D10" s="3"/>
      <c r="E10" s="3"/>
      <c r="F10" s="3"/>
      <c r="G10" s="3"/>
      <c r="H10" s="3"/>
    </row>
    <row r="11" spans="1:8" ht="12.75">
      <c r="A11" s="11" t="s">
        <v>32</v>
      </c>
      <c r="B11" s="3">
        <f>CEILING(A12*0.65,5)</f>
        <v>5</v>
      </c>
      <c r="C11" s="3">
        <f>CEILING(A12*0.7,5)</f>
        <v>5</v>
      </c>
      <c r="D11" s="3">
        <f>CEILING(A12*0.75,5)</f>
        <v>5</v>
      </c>
      <c r="E11" s="3">
        <f>CEILING(A12*0.4,5)</f>
        <v>5</v>
      </c>
      <c r="F11" s="3"/>
      <c r="G11" s="3"/>
      <c r="H11" s="3"/>
    </row>
    <row r="12" spans="1:8" ht="12.75">
      <c r="A12" s="14">
        <f>('Start Page - Table 1'!B5*0.9)+5</f>
        <v>5.9</v>
      </c>
      <c r="B12" s="3">
        <f>CEILING(A12*0.75,5)</f>
        <v>5</v>
      </c>
      <c r="C12" s="3">
        <f>CEILING(A12*0.8,5)</f>
        <v>5</v>
      </c>
      <c r="D12" s="3">
        <f>CEILING(A12*0.85,5)</f>
        <v>10</v>
      </c>
      <c r="E12" s="3">
        <f>CEILING(A12*0.5,5)</f>
        <v>5</v>
      </c>
      <c r="F12" s="3"/>
      <c r="G12" s="3"/>
      <c r="H12" s="3"/>
    </row>
    <row r="13" spans="1:8" ht="12.75">
      <c r="A13" s="11"/>
      <c r="B13" s="3">
        <f>CEILING(A12*0.85,5)</f>
        <v>10</v>
      </c>
      <c r="C13" s="3">
        <f>CEILING(A12*0.9,5)</f>
        <v>10</v>
      </c>
      <c r="D13" s="3">
        <f>CEILING(A12*0.95,5)</f>
        <v>10</v>
      </c>
      <c r="E13" s="3">
        <f>CEILING(A12*0.6,5)</f>
        <v>5</v>
      </c>
      <c r="F13" s="3"/>
      <c r="G13" s="3"/>
      <c r="H13" s="3"/>
    </row>
    <row r="14" spans="1:8" ht="12.75">
      <c r="A14" s="18" t="s">
        <v>40</v>
      </c>
      <c r="B14" s="3"/>
      <c r="C14" s="3"/>
      <c r="D14" s="3"/>
      <c r="E14" s="3"/>
      <c r="F14" s="3"/>
      <c r="G14" s="3"/>
      <c r="H14" s="3"/>
    </row>
    <row r="15" spans="1:8" ht="12.75">
      <c r="A15" s="11" t="s">
        <v>41</v>
      </c>
      <c r="B15" s="3">
        <f>CEILING(A16*0.65,5)</f>
        <v>5</v>
      </c>
      <c r="C15" s="3">
        <f>CEILING(A16*0.7,5)</f>
        <v>5</v>
      </c>
      <c r="D15" s="3">
        <f>CEILING(A16*0.75,5)</f>
        <v>5</v>
      </c>
      <c r="E15" s="3">
        <f>CEILING(A16*0.4,5)</f>
        <v>5</v>
      </c>
      <c r="F15" s="3"/>
      <c r="G15" s="3"/>
      <c r="H15" s="3"/>
    </row>
    <row r="16" spans="1:8" ht="12.75">
      <c r="A16" s="16">
        <f>('Start Page - Table 1'!B6*0.9)+5</f>
        <v>5.9</v>
      </c>
      <c r="B16" s="3">
        <f>CEILING(A16*0.75,5)</f>
        <v>5</v>
      </c>
      <c r="C16" s="3">
        <f>CEILING(A16*0.8,5)</f>
        <v>5</v>
      </c>
      <c r="D16" s="3">
        <f>CEILING(A16*0.85,5)</f>
        <v>10</v>
      </c>
      <c r="E16" s="3">
        <f>CEILING(A16*0.5,5)</f>
        <v>5</v>
      </c>
      <c r="F16" s="3"/>
      <c r="G16" s="3"/>
      <c r="H16" s="3"/>
    </row>
    <row r="17" spans="1:8" ht="12.75">
      <c r="A17" s="11"/>
      <c r="B17" s="3">
        <f>CEILING(A16*0.85,5)</f>
        <v>10</v>
      </c>
      <c r="C17" s="3">
        <f>CEILING(A16*0.9,5)</f>
        <v>10</v>
      </c>
      <c r="D17" s="3">
        <f>CEILING(A16*0.95,5)</f>
        <v>10</v>
      </c>
      <c r="E17" s="3">
        <f>CEILING(A16*0.6,5)</f>
        <v>5</v>
      </c>
      <c r="F17" s="3"/>
      <c r="G17" s="3"/>
      <c r="H17" s="3"/>
    </row>
    <row r="18" spans="1:8" ht="12.75">
      <c r="A18" s="18" t="s">
        <v>35</v>
      </c>
      <c r="B18" s="3"/>
      <c r="C18" s="3"/>
      <c r="D18" s="3"/>
      <c r="E18" s="3"/>
      <c r="F18" s="3"/>
      <c r="G18" s="3"/>
      <c r="H18" s="3"/>
    </row>
    <row r="19" spans="1:8" ht="12.75">
      <c r="A19" s="11" t="s">
        <v>33</v>
      </c>
      <c r="B19" s="3">
        <f>CEILING(A20*0.65,5)</f>
        <v>10</v>
      </c>
      <c r="C19" s="3">
        <f>CEILING(A20*0.7,5)</f>
        <v>10</v>
      </c>
      <c r="D19" s="3">
        <f>CEILING(A20*0.75,5)</f>
        <v>10</v>
      </c>
      <c r="E19" s="3">
        <f>CEILING(A20*0.4,5)</f>
        <v>5</v>
      </c>
      <c r="F19" s="3"/>
      <c r="G19" s="3"/>
      <c r="H19" s="3"/>
    </row>
    <row r="20" spans="1:8" ht="12.75">
      <c r="A20" s="15">
        <f>('Start Page - Table 1'!B7*0.9)+10</f>
        <v>10.9</v>
      </c>
      <c r="B20" s="3">
        <f>CEILING(A20*0.75,5)</f>
        <v>10</v>
      </c>
      <c r="C20" s="3">
        <f>CEILING(A20*0.8,5)</f>
        <v>10</v>
      </c>
      <c r="D20" s="3">
        <f>CEILING(A20*0.85,5)</f>
        <v>10</v>
      </c>
      <c r="E20" s="3">
        <f>CEILING(A20*0.5,5)</f>
        <v>10</v>
      </c>
      <c r="F20" s="3"/>
      <c r="G20" s="3"/>
      <c r="H20" s="3"/>
    </row>
    <row r="21" spans="1:8" ht="12.75">
      <c r="A21" s="11"/>
      <c r="B21" s="3">
        <f>CEILING(A20*0.85,5)</f>
        <v>10</v>
      </c>
      <c r="C21" s="3">
        <f>CEILING(A20*0.9,5)</f>
        <v>10</v>
      </c>
      <c r="D21" s="3">
        <f>CEILING(A20*0.95,5)</f>
        <v>15</v>
      </c>
      <c r="E21" s="3">
        <f>CEILING(A20*0.6,5)</f>
        <v>10</v>
      </c>
      <c r="F21" s="3"/>
      <c r="G21" s="3"/>
      <c r="H21" s="3"/>
    </row>
    <row r="22" spans="1:8" ht="12.75">
      <c r="A22" s="11"/>
      <c r="B22" s="3"/>
      <c r="C22" s="3"/>
      <c r="D22" s="3"/>
      <c r="E22" s="3"/>
      <c r="F22" s="3"/>
      <c r="G22" s="3"/>
      <c r="H22" s="3"/>
    </row>
    <row r="23" spans="1:8" ht="12.75">
      <c r="A23" s="11"/>
      <c r="B23" s="3"/>
      <c r="C23" s="3"/>
      <c r="D23" s="3"/>
      <c r="E23" s="3"/>
      <c r="F23" s="3"/>
      <c r="G23" s="3"/>
      <c r="H23" s="3"/>
    </row>
    <row r="24" spans="1:8" ht="12.75">
      <c r="A24" s="11"/>
      <c r="B24" s="3"/>
      <c r="C24" s="3"/>
      <c r="D24" s="3"/>
      <c r="E24" s="3"/>
      <c r="F24" s="3"/>
      <c r="G24" s="3"/>
      <c r="H24" s="3"/>
    </row>
    <row r="25" spans="1:8" ht="12.75">
      <c r="A25" s="11"/>
      <c r="B25" s="3"/>
      <c r="C25" s="3"/>
      <c r="D25" s="3"/>
      <c r="E25" s="3"/>
      <c r="F25" s="3"/>
      <c r="G25" s="3"/>
      <c r="H25" s="3"/>
    </row>
    <row r="26" spans="1:8" ht="12.75">
      <c r="A26" s="11"/>
      <c r="B26" s="3"/>
      <c r="C26" s="3"/>
      <c r="D26" s="3"/>
      <c r="E26" s="3"/>
      <c r="F26" s="3"/>
      <c r="G26" s="3"/>
      <c r="H26" s="3"/>
    </row>
    <row r="27" spans="1:8" ht="12.75">
      <c r="A27" s="11"/>
      <c r="B27" s="3"/>
      <c r="C27" s="3"/>
      <c r="D27" s="3"/>
      <c r="E27" s="3"/>
      <c r="F27" s="3"/>
      <c r="G27" s="3"/>
      <c r="H27" s="3"/>
    </row>
    <row r="28" spans="1:8" ht="12.75">
      <c r="A28" s="11"/>
      <c r="B28" s="3"/>
      <c r="C28" s="3"/>
      <c r="D28" s="3"/>
      <c r="E28" s="3"/>
      <c r="F28" s="3"/>
      <c r="G28" s="3"/>
      <c r="H28" s="3"/>
    </row>
    <row r="29" spans="1:8" ht="12.75">
      <c r="A29" s="11"/>
      <c r="B29" s="3"/>
      <c r="C29" s="3"/>
      <c r="D29" s="3"/>
      <c r="E29" s="3"/>
      <c r="F29" s="3"/>
      <c r="G29" s="3"/>
      <c r="H29" s="3"/>
    </row>
    <row r="30" spans="1:8" ht="12.75">
      <c r="A30" s="11"/>
      <c r="B30" s="3"/>
      <c r="C30" s="3"/>
      <c r="D30" s="3"/>
      <c r="E30" s="3"/>
      <c r="F30" s="3"/>
      <c r="G30" s="3"/>
      <c r="H30" s="3"/>
    </row>
    <row r="31" spans="1:8" ht="12.75">
      <c r="A31" s="11"/>
      <c r="B31" s="3"/>
      <c r="C31" s="3"/>
      <c r="D31" s="3"/>
      <c r="E31" s="3"/>
      <c r="F31" s="3"/>
      <c r="G31" s="3"/>
      <c r="H31" s="3"/>
    </row>
    <row r="32" spans="1:8" ht="12.75">
      <c r="A32" s="11"/>
      <c r="B32" s="3"/>
      <c r="C32" s="3"/>
      <c r="D32" s="3"/>
      <c r="E32" s="3"/>
      <c r="F32" s="3"/>
      <c r="G32" s="3"/>
      <c r="H32" s="3"/>
    </row>
    <row r="33" spans="1:8" ht="12.75">
      <c r="A33" s="11"/>
      <c r="B33" s="3"/>
      <c r="C33" s="3"/>
      <c r="D33" s="3"/>
      <c r="E33" s="3"/>
      <c r="F33" s="3"/>
      <c r="G33" s="3"/>
      <c r="H33" s="3"/>
    </row>
    <row r="34" spans="1:8" ht="12.75">
      <c r="A34" s="11"/>
      <c r="B34" s="3"/>
      <c r="C34" s="3"/>
      <c r="D34" s="3"/>
      <c r="E34" s="3"/>
      <c r="F34" s="3"/>
      <c r="G34" s="3"/>
      <c r="H34" s="3"/>
    </row>
    <row r="35" spans="1:8" ht="12.75">
      <c r="A35" s="11"/>
      <c r="B35" s="3"/>
      <c r="C35" s="3"/>
      <c r="D35" s="3"/>
      <c r="E35" s="3"/>
      <c r="F35" s="3"/>
      <c r="G35" s="3"/>
      <c r="H35" s="3"/>
    </row>
    <row r="36" spans="1:8" ht="12.75">
      <c r="A36" s="11"/>
      <c r="B36" s="3"/>
      <c r="C36" s="3"/>
      <c r="D36" s="3"/>
      <c r="E36" s="3"/>
      <c r="F36" s="3"/>
      <c r="G36" s="3"/>
      <c r="H36" s="3"/>
    </row>
    <row r="37" spans="1:8" ht="12.75">
      <c r="A37" s="11"/>
      <c r="B37" s="3"/>
      <c r="C37" s="3"/>
      <c r="D37" s="3"/>
      <c r="E37" s="3"/>
      <c r="F37" s="3"/>
      <c r="G37" s="3"/>
      <c r="H37" s="3"/>
    </row>
    <row r="38" spans="1:8" ht="12.75">
      <c r="A38" s="11"/>
      <c r="B38" s="3"/>
      <c r="C38" s="3"/>
      <c r="D38" s="3"/>
      <c r="E38" s="3"/>
      <c r="F38" s="3"/>
      <c r="G38" s="3"/>
      <c r="H38" s="3"/>
    </row>
    <row r="39" spans="1:8" ht="12.75">
      <c r="A39" s="11"/>
      <c r="B39" s="3"/>
      <c r="C39" s="3"/>
      <c r="D39" s="3"/>
      <c r="E39" s="3"/>
      <c r="F39" s="3"/>
      <c r="G39" s="3"/>
      <c r="H39" s="3"/>
    </row>
    <row r="40" spans="1:8" ht="12.75">
      <c r="A40" s="11"/>
      <c r="B40" s="3"/>
      <c r="C40" s="3"/>
      <c r="D40" s="3"/>
      <c r="E40" s="3"/>
      <c r="F40" s="3"/>
      <c r="G40" s="3"/>
      <c r="H40" s="3"/>
    </row>
    <row r="41" spans="1:8" ht="12.75">
      <c r="A41" s="11"/>
      <c r="B41" s="3"/>
      <c r="C41" s="3"/>
      <c r="D41" s="3"/>
      <c r="E41" s="3"/>
      <c r="F41" s="3"/>
      <c r="G41" s="3"/>
      <c r="H41" s="3"/>
    </row>
    <row r="42" spans="1:8" ht="12.75">
      <c r="A42" s="11"/>
      <c r="B42" s="3"/>
      <c r="C42" s="3"/>
      <c r="D42" s="3"/>
      <c r="E42" s="3"/>
      <c r="F42" s="3"/>
      <c r="G42" s="3"/>
      <c r="H42" s="3"/>
    </row>
  </sheetData>
  <sheetProtection/>
  <printOptions/>
  <pageMargins left="0.25" right="0.25" top="0.5" bottom="0.25" header="0.25" footer="0.25"/>
  <pageSetup firstPageNumber="1" useFirstPageNumber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A6" sqref="A6"/>
    </sheetView>
  </sheetViews>
  <sheetFormatPr defaultColWidth="10.296875" defaultRowHeight="19.5" customHeight="1"/>
  <cols>
    <col min="1" max="1" width="13.69921875" style="1" customWidth="1"/>
    <col min="2" max="4" width="16.796875" style="1" bestFit="1" customWidth="1"/>
    <col min="5" max="5" width="14.09765625" style="1" bestFit="1" customWidth="1"/>
    <col min="6" max="16384" width="10.296875" style="1" customWidth="1"/>
  </cols>
  <sheetData>
    <row r="1" spans="1:8" ht="12.75">
      <c r="A1" s="10"/>
      <c r="B1" s="10" t="s">
        <v>22</v>
      </c>
      <c r="C1" s="10" t="s">
        <v>23</v>
      </c>
      <c r="D1" s="10" t="s">
        <v>24</v>
      </c>
      <c r="E1" s="10" t="s">
        <v>25</v>
      </c>
      <c r="F1" s="10"/>
      <c r="G1" s="10"/>
      <c r="H1" s="10"/>
    </row>
    <row r="2" spans="1:8" ht="12.75">
      <c r="A2" s="11"/>
      <c r="B2" s="3"/>
      <c r="C2" s="3"/>
      <c r="D2" s="3"/>
      <c r="E2" s="3"/>
      <c r="F2" s="3"/>
      <c r="G2" s="3"/>
      <c r="H2" s="3"/>
    </row>
    <row r="3" spans="1:8" ht="12.75">
      <c r="A3" s="11"/>
      <c r="B3" s="3" t="s">
        <v>6</v>
      </c>
      <c r="C3" s="3" t="s">
        <v>7</v>
      </c>
      <c r="D3" s="3" t="s">
        <v>8</v>
      </c>
      <c r="E3" s="3" t="s">
        <v>9</v>
      </c>
      <c r="F3" s="3"/>
      <c r="G3" s="3"/>
      <c r="H3" s="3"/>
    </row>
    <row r="4" spans="1:8" ht="12.75">
      <c r="A4" s="11"/>
      <c r="B4" s="3" t="s">
        <v>8</v>
      </c>
      <c r="C4" s="3" t="s">
        <v>10</v>
      </c>
      <c r="D4" s="3" t="s">
        <v>11</v>
      </c>
      <c r="E4" s="3" t="s">
        <v>12</v>
      </c>
      <c r="F4" s="3"/>
      <c r="G4" s="3"/>
      <c r="H4" s="3"/>
    </row>
    <row r="5" spans="1:8" ht="12.75">
      <c r="A5" s="11"/>
      <c r="B5" s="3" t="s">
        <v>13</v>
      </c>
      <c r="C5" s="3" t="s">
        <v>14</v>
      </c>
      <c r="D5" s="3" t="s">
        <v>15</v>
      </c>
      <c r="E5" s="3" t="s">
        <v>16</v>
      </c>
      <c r="F5" s="3"/>
      <c r="G5" s="3"/>
      <c r="H5" s="3"/>
    </row>
    <row r="6" spans="1:8" ht="12.75">
      <c r="A6" s="18" t="s">
        <v>37</v>
      </c>
      <c r="B6" s="3"/>
      <c r="C6" s="3"/>
      <c r="D6" s="3"/>
      <c r="E6" s="3"/>
      <c r="F6" s="3"/>
      <c r="G6" s="3"/>
      <c r="H6" s="3"/>
    </row>
    <row r="7" spans="1:8" ht="12.75">
      <c r="A7" s="11" t="s">
        <v>17</v>
      </c>
      <c r="B7" s="3">
        <f>CEILING($A$8*0.65,5)</f>
        <v>15</v>
      </c>
      <c r="C7" s="3">
        <f>CEILING($A$8*0.7,5)</f>
        <v>15</v>
      </c>
      <c r="D7" s="3">
        <f>CEILING($A$8*0.75,5)</f>
        <v>20</v>
      </c>
      <c r="E7" s="3">
        <f>CEILING($A$8*0.4,5)</f>
        <v>10</v>
      </c>
      <c r="F7" s="3"/>
      <c r="G7" s="3"/>
      <c r="H7" s="3"/>
    </row>
    <row r="8" spans="1:8" ht="12.75">
      <c r="A8" s="13">
        <f>('Start Page - Table 1'!B4*0.9)+20</f>
        <v>20.9</v>
      </c>
      <c r="B8" s="3">
        <f>CEILING($A$8*0.75,5)</f>
        <v>20</v>
      </c>
      <c r="C8" s="3">
        <f>CEILING($A$8*0.8,5)</f>
        <v>20</v>
      </c>
      <c r="D8" s="3">
        <f>CEILING($A$8*0.85,5)</f>
        <v>20</v>
      </c>
      <c r="E8" s="3">
        <f>CEILING($A$8*0.5,5)</f>
        <v>15</v>
      </c>
      <c r="F8" s="3"/>
      <c r="G8" s="3"/>
      <c r="H8" s="3"/>
    </row>
    <row r="9" spans="1:8" ht="12.75">
      <c r="A9" s="11"/>
      <c r="B9" s="3">
        <f>CEILING($A$8*0.85,5)</f>
        <v>20</v>
      </c>
      <c r="C9" s="3">
        <f>CEILING($A$8*0.9,5)</f>
        <v>20</v>
      </c>
      <c r="D9" s="3">
        <f>CEILING($A$8*0.95,5)</f>
        <v>20</v>
      </c>
      <c r="E9" s="3">
        <f>CEILING($A$8*0.6,5)</f>
        <v>15</v>
      </c>
      <c r="F9" s="3"/>
      <c r="G9" s="3"/>
      <c r="H9" s="3"/>
    </row>
    <row r="10" spans="1:8" ht="12.75">
      <c r="A10" s="18" t="s">
        <v>37</v>
      </c>
      <c r="B10" s="3"/>
      <c r="C10" s="3"/>
      <c r="D10" s="3"/>
      <c r="E10" s="3"/>
      <c r="F10" s="3"/>
      <c r="G10" s="3"/>
      <c r="H10" s="3"/>
    </row>
    <row r="11" spans="1:8" ht="12.75">
      <c r="A11" s="11" t="s">
        <v>34</v>
      </c>
      <c r="B11" s="3">
        <f>CEILING(A12*0.65,5)</f>
        <v>10</v>
      </c>
      <c r="C11" s="3">
        <f>CEILING(A12*0.7,5)</f>
        <v>10</v>
      </c>
      <c r="D11" s="3">
        <f>CEILING(A12*0.75,5)</f>
        <v>10</v>
      </c>
      <c r="E11" s="3">
        <f>CEILING(A12*0.4,5)</f>
        <v>5</v>
      </c>
      <c r="F11" s="3"/>
      <c r="G11" s="3"/>
      <c r="H11" s="3"/>
    </row>
    <row r="12" spans="1:8" ht="12.75">
      <c r="A12" s="14">
        <f>('Start Page - Table 1'!B5*0.9)+10</f>
        <v>10.9</v>
      </c>
      <c r="B12" s="3">
        <f>CEILING(A12*0.75,5)</f>
        <v>10</v>
      </c>
      <c r="C12" s="3">
        <f>CEILING(A12*0.8,5)</f>
        <v>10</v>
      </c>
      <c r="D12" s="3">
        <f>CEILING(A12*0.85,5)</f>
        <v>10</v>
      </c>
      <c r="E12" s="3">
        <f>CEILING(A12*0.5,5)</f>
        <v>10</v>
      </c>
      <c r="F12" s="3"/>
      <c r="G12" s="3"/>
      <c r="H12" s="3"/>
    </row>
    <row r="13" spans="1:8" ht="12.75">
      <c r="A13" s="11"/>
      <c r="B13" s="3">
        <f>CEILING(A12*0.85,5)</f>
        <v>10</v>
      </c>
      <c r="C13" s="3">
        <f>CEILING(A12*0.9,5)</f>
        <v>10</v>
      </c>
      <c r="D13" s="3">
        <f>CEILING(A12*0.95,5)</f>
        <v>15</v>
      </c>
      <c r="E13" s="3">
        <f>CEILING(A12*0.6,5)</f>
        <v>10</v>
      </c>
      <c r="F13" s="3"/>
      <c r="G13" s="3"/>
      <c r="H13" s="3"/>
    </row>
    <row r="14" spans="1:8" ht="12.75">
      <c r="A14" s="18" t="s">
        <v>40</v>
      </c>
      <c r="B14" s="3"/>
      <c r="C14" s="3"/>
      <c r="D14" s="3"/>
      <c r="E14" s="3"/>
      <c r="F14" s="3"/>
      <c r="G14" s="3"/>
      <c r="H14" s="3"/>
    </row>
    <row r="15" spans="1:8" ht="12.75">
      <c r="A15" s="11" t="s">
        <v>41</v>
      </c>
      <c r="B15" s="3">
        <f>CEILING(A16*0.65,5)</f>
        <v>10</v>
      </c>
      <c r="C15" s="3">
        <f>CEILING(A16*0.7,5)</f>
        <v>10</v>
      </c>
      <c r="D15" s="3">
        <f>CEILING(A16*0.75,5)</f>
        <v>10</v>
      </c>
      <c r="E15" s="3">
        <f>CEILING(A16*0.4,5)</f>
        <v>5</v>
      </c>
      <c r="F15" s="3"/>
      <c r="G15" s="3"/>
      <c r="H15" s="3"/>
    </row>
    <row r="16" spans="1:8" ht="12.75">
      <c r="A16" s="16">
        <f>('Start Page - Table 1'!B6*0.9)+10</f>
        <v>10.9</v>
      </c>
      <c r="B16" s="3">
        <f>CEILING(A16*0.75,5)</f>
        <v>10</v>
      </c>
      <c r="C16" s="3">
        <f>CEILING(A16*0.8,5)</f>
        <v>10</v>
      </c>
      <c r="D16" s="3">
        <f>CEILING(A16*0.85,5)</f>
        <v>10</v>
      </c>
      <c r="E16" s="3">
        <f>CEILING(A16*0.5,5)</f>
        <v>10</v>
      </c>
      <c r="F16" s="3"/>
      <c r="G16" s="3"/>
      <c r="H16" s="3"/>
    </row>
    <row r="17" spans="1:8" ht="12.75">
      <c r="A17" s="11"/>
      <c r="B17" s="3">
        <f>CEILING(A16*0.85,5)</f>
        <v>10</v>
      </c>
      <c r="C17" s="3">
        <f>CEILING(A16*0.9,5)</f>
        <v>10</v>
      </c>
      <c r="D17" s="3">
        <f>CEILING(A16*0.95,5)</f>
        <v>15</v>
      </c>
      <c r="E17" s="3">
        <f>CEILING(A16*0.6,5)</f>
        <v>10</v>
      </c>
      <c r="F17" s="3"/>
      <c r="G17" s="3"/>
      <c r="H17" s="3"/>
    </row>
    <row r="18" spans="1:8" ht="12.75">
      <c r="A18" s="18" t="s">
        <v>35</v>
      </c>
      <c r="B18" s="3"/>
      <c r="C18" s="3"/>
      <c r="D18" s="3"/>
      <c r="E18" s="3"/>
      <c r="F18" s="3"/>
      <c r="G18" s="3"/>
      <c r="H18" s="3"/>
    </row>
    <row r="19" spans="1:8" ht="12.75">
      <c r="A19" s="11" t="s">
        <v>33</v>
      </c>
      <c r="B19" s="3">
        <f>CEILING(A20*0.65,5)</f>
        <v>15</v>
      </c>
      <c r="C19" s="3">
        <f>CEILING(A20*0.7,5)</f>
        <v>15</v>
      </c>
      <c r="D19" s="3">
        <f>CEILING(A20*0.75,5)</f>
        <v>20</v>
      </c>
      <c r="E19" s="3">
        <f>CEILING(A20*0.4,5)</f>
        <v>10</v>
      </c>
      <c r="F19" s="3"/>
      <c r="G19" s="3"/>
      <c r="H19" s="3"/>
    </row>
    <row r="20" spans="1:8" ht="12.75">
      <c r="A20" s="15">
        <f>('Start Page - Table 1'!B7*0.9)+20</f>
        <v>20.9</v>
      </c>
      <c r="B20" s="3">
        <f>CEILING(A20*0.75,5)</f>
        <v>20</v>
      </c>
      <c r="C20" s="3">
        <f>CEILING(A20*0.8,5)</f>
        <v>20</v>
      </c>
      <c r="D20" s="3">
        <f>CEILING(A20*0.85,5)</f>
        <v>20</v>
      </c>
      <c r="E20" s="3">
        <f>CEILING(A20*0.5,5)</f>
        <v>15</v>
      </c>
      <c r="F20" s="3"/>
      <c r="G20" s="3"/>
      <c r="H20" s="3"/>
    </row>
    <row r="21" spans="1:8" ht="12.75">
      <c r="A21" s="11"/>
      <c r="B21" s="3">
        <f>CEILING(A20*0.85,5)</f>
        <v>20</v>
      </c>
      <c r="C21" s="3">
        <f>CEILING(A20*0.9,5)</f>
        <v>20</v>
      </c>
      <c r="D21" s="3">
        <f>CEILING(A20*0.95,5)</f>
        <v>20</v>
      </c>
      <c r="E21" s="3">
        <f>CEILING(A20*0.6,5)</f>
        <v>15</v>
      </c>
      <c r="F21" s="3"/>
      <c r="G21" s="3"/>
      <c r="H21" s="3"/>
    </row>
    <row r="22" spans="1:8" ht="12.75">
      <c r="A22" s="11"/>
      <c r="B22" s="3"/>
      <c r="C22" s="3"/>
      <c r="D22" s="3"/>
      <c r="E22" s="3"/>
      <c r="F22" s="3"/>
      <c r="G22" s="3"/>
      <c r="H22" s="3"/>
    </row>
    <row r="23" spans="1:8" ht="12.75">
      <c r="A23" s="11"/>
      <c r="B23" s="3"/>
      <c r="C23" s="3"/>
      <c r="D23" s="3"/>
      <c r="E23" s="3"/>
      <c r="F23" s="3"/>
      <c r="G23" s="3"/>
      <c r="H23" s="3"/>
    </row>
    <row r="24" spans="1:8" ht="12.75">
      <c r="A24" s="11"/>
      <c r="B24" s="3"/>
      <c r="C24" s="3"/>
      <c r="D24" s="3"/>
      <c r="E24" s="3"/>
      <c r="F24" s="3"/>
      <c r="G24" s="3"/>
      <c r="H24" s="3"/>
    </row>
    <row r="25" spans="1:8" ht="12.75">
      <c r="A25" s="11"/>
      <c r="B25" s="3"/>
      <c r="C25" s="3"/>
      <c r="D25" s="3"/>
      <c r="E25" s="3"/>
      <c r="F25" s="3"/>
      <c r="G25" s="3"/>
      <c r="H25" s="3"/>
    </row>
    <row r="26" spans="1:8" ht="12.75">
      <c r="A26" s="11"/>
      <c r="B26" s="3"/>
      <c r="C26" s="3"/>
      <c r="D26" s="3"/>
      <c r="E26" s="3"/>
      <c r="F26" s="3"/>
      <c r="G26" s="3"/>
      <c r="H26" s="3"/>
    </row>
    <row r="27" spans="1:8" ht="12.75">
      <c r="A27" s="11"/>
      <c r="B27" s="3"/>
      <c r="C27" s="3"/>
      <c r="D27" s="3"/>
      <c r="E27" s="3"/>
      <c r="F27" s="3"/>
      <c r="G27" s="3"/>
      <c r="H27" s="3"/>
    </row>
    <row r="28" spans="1:8" ht="12.75">
      <c r="A28" s="11"/>
      <c r="B28" s="3"/>
      <c r="C28" s="3"/>
      <c r="D28" s="3"/>
      <c r="E28" s="3"/>
      <c r="F28" s="3"/>
      <c r="G28" s="3"/>
      <c r="H28" s="3"/>
    </row>
    <row r="29" spans="1:8" ht="12.75">
      <c r="A29" s="11"/>
      <c r="B29" s="3"/>
      <c r="C29" s="3"/>
      <c r="D29" s="3"/>
      <c r="E29" s="3"/>
      <c r="F29" s="3"/>
      <c r="G29" s="3"/>
      <c r="H29" s="3"/>
    </row>
    <row r="30" spans="1:8" ht="12.75">
      <c r="A30" s="11"/>
      <c r="B30" s="3"/>
      <c r="C30" s="3"/>
      <c r="D30" s="3"/>
      <c r="E30" s="3"/>
      <c r="F30" s="3"/>
      <c r="G30" s="3"/>
      <c r="H30" s="3"/>
    </row>
    <row r="31" spans="1:8" ht="12.75">
      <c r="A31" s="11"/>
      <c r="B31" s="3"/>
      <c r="C31" s="3"/>
      <c r="D31" s="3"/>
      <c r="E31" s="3"/>
      <c r="F31" s="3"/>
      <c r="G31" s="3"/>
      <c r="H31" s="3"/>
    </row>
    <row r="32" spans="1:8" ht="12.75">
      <c r="A32" s="11"/>
      <c r="B32" s="3"/>
      <c r="C32" s="3"/>
      <c r="D32" s="3"/>
      <c r="E32" s="3"/>
      <c r="F32" s="3"/>
      <c r="G32" s="3"/>
      <c r="H32" s="3"/>
    </row>
    <row r="33" spans="1:8" ht="12.75">
      <c r="A33" s="11"/>
      <c r="B33" s="3"/>
      <c r="C33" s="3"/>
      <c r="D33" s="3"/>
      <c r="E33" s="3"/>
      <c r="F33" s="3"/>
      <c r="G33" s="3"/>
      <c r="H33" s="3"/>
    </row>
    <row r="34" spans="1:8" ht="12.75">
      <c r="A34" s="11"/>
      <c r="B34" s="3"/>
      <c r="C34" s="3"/>
      <c r="D34" s="3"/>
      <c r="E34" s="3"/>
      <c r="F34" s="3"/>
      <c r="G34" s="3"/>
      <c r="H34" s="3"/>
    </row>
    <row r="35" spans="1:8" ht="12.75">
      <c r="A35" s="11"/>
      <c r="B35" s="3"/>
      <c r="C35" s="3"/>
      <c r="D35" s="3"/>
      <c r="E35" s="3"/>
      <c r="F35" s="3"/>
      <c r="G35" s="3"/>
      <c r="H35" s="3"/>
    </row>
    <row r="36" spans="1:8" ht="12.75">
      <c r="A36" s="11"/>
      <c r="B36" s="3"/>
      <c r="C36" s="3"/>
      <c r="D36" s="3"/>
      <c r="E36" s="3"/>
      <c r="F36" s="3"/>
      <c r="G36" s="3"/>
      <c r="H36" s="3"/>
    </row>
    <row r="37" spans="1:8" ht="12.75">
      <c r="A37" s="11"/>
      <c r="B37" s="3"/>
      <c r="C37" s="3"/>
      <c r="D37" s="3"/>
      <c r="E37" s="3"/>
      <c r="F37" s="3"/>
      <c r="G37" s="3"/>
      <c r="H37" s="3"/>
    </row>
    <row r="38" spans="1:8" ht="12.75">
      <c r="A38" s="11"/>
      <c r="B38" s="3"/>
      <c r="C38" s="3"/>
      <c r="D38" s="3"/>
      <c r="E38" s="3"/>
      <c r="F38" s="3"/>
      <c r="G38" s="3"/>
      <c r="H38" s="3"/>
    </row>
    <row r="39" spans="1:8" ht="12.75">
      <c r="A39" s="11"/>
      <c r="B39" s="3"/>
      <c r="C39" s="3"/>
      <c r="D39" s="3"/>
      <c r="E39" s="3"/>
      <c r="F39" s="3"/>
      <c r="G39" s="3"/>
      <c r="H39" s="3"/>
    </row>
    <row r="40" spans="1:8" ht="12.75">
      <c r="A40" s="11"/>
      <c r="B40" s="3"/>
      <c r="C40" s="3"/>
      <c r="D40" s="3"/>
      <c r="E40" s="3"/>
      <c r="F40" s="3"/>
      <c r="G40" s="3"/>
      <c r="H40" s="3"/>
    </row>
    <row r="41" spans="1:8" ht="12.75">
      <c r="A41" s="11"/>
      <c r="B41" s="3"/>
      <c r="C41" s="3"/>
      <c r="D41" s="3"/>
      <c r="E41" s="3"/>
      <c r="F41" s="3"/>
      <c r="G41" s="3"/>
      <c r="H41" s="3"/>
    </row>
    <row r="42" spans="1:8" ht="12.75">
      <c r="A42" s="11"/>
      <c r="B42" s="3"/>
      <c r="C42" s="3"/>
      <c r="D42" s="3"/>
      <c r="E42" s="3"/>
      <c r="F42" s="3"/>
      <c r="G42" s="3"/>
      <c r="H42" s="3"/>
    </row>
    <row r="43" spans="1:8" ht="12.75">
      <c r="A43" s="11"/>
      <c r="B43" s="3"/>
      <c r="C43" s="3"/>
      <c r="D43" s="3"/>
      <c r="E43" s="3"/>
      <c r="F43" s="3"/>
      <c r="G43" s="3"/>
      <c r="H43" s="3"/>
    </row>
    <row r="44" spans="1:8" ht="12.75">
      <c r="A44" s="11"/>
      <c r="B44" s="3"/>
      <c r="C44" s="3"/>
      <c r="D44" s="3"/>
      <c r="E44" s="3"/>
      <c r="F44" s="3"/>
      <c r="G44" s="3"/>
      <c r="H44" s="3"/>
    </row>
  </sheetData>
  <sheetProtection/>
  <printOptions/>
  <pageMargins left="0.25" right="0.25" top="0.25" bottom="0.25" header="0.25" footer="0.25"/>
  <pageSetup firstPageNumber="1" useFirstPageNumber="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B20" sqref="B20"/>
    </sheetView>
  </sheetViews>
  <sheetFormatPr defaultColWidth="10.296875" defaultRowHeight="19.5" customHeight="1"/>
  <cols>
    <col min="1" max="1" width="13.3984375" style="1" customWidth="1"/>
    <col min="2" max="4" width="16.796875" style="1" bestFit="1" customWidth="1"/>
    <col min="5" max="5" width="14.09765625" style="1" bestFit="1" customWidth="1"/>
    <col min="6" max="16384" width="10.296875" style="1" customWidth="1"/>
  </cols>
  <sheetData>
    <row r="1" spans="1:7" ht="12.75">
      <c r="A1" s="10"/>
      <c r="B1" s="10" t="s">
        <v>26</v>
      </c>
      <c r="C1" s="10" t="s">
        <v>27</v>
      </c>
      <c r="D1" s="10" t="s">
        <v>28</v>
      </c>
      <c r="E1" s="10" t="s">
        <v>29</v>
      </c>
      <c r="F1" s="10"/>
      <c r="G1" s="10"/>
    </row>
    <row r="2" spans="1:7" ht="12.75">
      <c r="A2" s="11"/>
      <c r="B2" s="3"/>
      <c r="C2" s="3"/>
      <c r="D2" s="3"/>
      <c r="E2" s="3"/>
      <c r="F2" s="3"/>
      <c r="G2" s="3"/>
    </row>
    <row r="3" spans="1:7" ht="12.75">
      <c r="A3" s="11"/>
      <c r="B3" s="3" t="s">
        <v>6</v>
      </c>
      <c r="C3" s="3" t="s">
        <v>7</v>
      </c>
      <c r="D3" s="3" t="s">
        <v>8</v>
      </c>
      <c r="E3" s="3" t="s">
        <v>9</v>
      </c>
      <c r="F3" s="3"/>
      <c r="G3" s="3"/>
    </row>
    <row r="4" spans="1:7" ht="12.75">
      <c r="A4" s="11"/>
      <c r="B4" s="3" t="s">
        <v>8</v>
      </c>
      <c r="C4" s="3" t="s">
        <v>10</v>
      </c>
      <c r="D4" s="3" t="s">
        <v>11</v>
      </c>
      <c r="E4" s="3" t="s">
        <v>12</v>
      </c>
      <c r="F4" s="3"/>
      <c r="G4" s="3"/>
    </row>
    <row r="5" spans="1:7" ht="12.75">
      <c r="A5" s="11"/>
      <c r="B5" s="3" t="s">
        <v>13</v>
      </c>
      <c r="C5" s="3" t="s">
        <v>14</v>
      </c>
      <c r="D5" s="3" t="s">
        <v>15</v>
      </c>
      <c r="E5" s="3" t="s">
        <v>16</v>
      </c>
      <c r="F5" s="3"/>
      <c r="G5" s="3"/>
    </row>
    <row r="6" spans="1:7" ht="12.75">
      <c r="A6" s="18" t="s">
        <v>37</v>
      </c>
      <c r="B6" s="3"/>
      <c r="C6" s="3"/>
      <c r="D6" s="3"/>
      <c r="E6" s="3"/>
      <c r="F6" s="3"/>
      <c r="G6" s="3"/>
    </row>
    <row r="7" spans="1:7" ht="12.75">
      <c r="A7" s="11" t="s">
        <v>17</v>
      </c>
      <c r="B7" s="3">
        <f>CEILING($A$8*0.65,5)</f>
        <v>25</v>
      </c>
      <c r="C7" s="3">
        <f>CEILING($A$8*0.7,5)</f>
        <v>25</v>
      </c>
      <c r="D7" s="3">
        <f>CEILING($A$8*0.75,5)</f>
        <v>25</v>
      </c>
      <c r="E7" s="3">
        <f>CEILING($A$8*0.4,5)</f>
        <v>15</v>
      </c>
      <c r="F7" s="3"/>
      <c r="G7" s="3"/>
    </row>
    <row r="8" spans="1:7" ht="12.75">
      <c r="A8" s="13">
        <f>('Start Page - Table 1'!B4*0.9)+30</f>
        <v>30.9</v>
      </c>
      <c r="B8" s="3">
        <f>CEILING($A$8*0.75,5)</f>
        <v>25</v>
      </c>
      <c r="C8" s="3">
        <f>CEILING($A$8*0.8,5)</f>
        <v>25</v>
      </c>
      <c r="D8" s="3">
        <f>CEILING($A$8*0.85,5)</f>
        <v>30</v>
      </c>
      <c r="E8" s="3">
        <f>CEILING($A$8*0.5,5)</f>
        <v>20</v>
      </c>
      <c r="F8" s="3"/>
      <c r="G8" s="3"/>
    </row>
    <row r="9" spans="1:7" ht="12.75">
      <c r="A9" s="11"/>
      <c r="B9" s="3">
        <f>CEILING($A$8*0.85,5)</f>
        <v>30</v>
      </c>
      <c r="C9" s="3">
        <f>CEILING($A$8*0.9,5)</f>
        <v>30</v>
      </c>
      <c r="D9" s="3">
        <f>CEILING($A$8*0.95,5)</f>
        <v>30</v>
      </c>
      <c r="E9" s="3">
        <f>CEILING($A$8*0.6,5)</f>
        <v>20</v>
      </c>
      <c r="F9" s="3"/>
      <c r="G9" s="3"/>
    </row>
    <row r="10" spans="1:7" ht="12.75">
      <c r="A10" s="18" t="s">
        <v>37</v>
      </c>
      <c r="B10" s="3"/>
      <c r="C10" s="3"/>
      <c r="D10" s="3"/>
      <c r="E10" s="3"/>
      <c r="F10" s="3"/>
      <c r="G10" s="3"/>
    </row>
    <row r="11" spans="1:7" ht="12.75">
      <c r="A11" s="11" t="s">
        <v>34</v>
      </c>
      <c r="B11" s="3">
        <f>CEILING(A12*0.65,5)</f>
        <v>15</v>
      </c>
      <c r="C11" s="3">
        <f>CEILING(A12*0.7,5)</f>
        <v>15</v>
      </c>
      <c r="D11" s="3">
        <f>CEILING(A12*0.75,5)</f>
        <v>15</v>
      </c>
      <c r="E11" s="3">
        <f>CEILING(A12*0.4,5)</f>
        <v>10</v>
      </c>
      <c r="F11" s="3"/>
      <c r="G11" s="3"/>
    </row>
    <row r="12" spans="1:7" ht="12.75">
      <c r="A12" s="14">
        <f>('Start Page - Table 1'!B5*0.9)+15</f>
        <v>15.9</v>
      </c>
      <c r="B12" s="3">
        <f>CEILING(A12*0.75,5)</f>
        <v>15</v>
      </c>
      <c r="C12" s="3">
        <f>CEILING(A12*0.8,5)</f>
        <v>15</v>
      </c>
      <c r="D12" s="3">
        <f>CEILING(A12*0.85,5)</f>
        <v>15</v>
      </c>
      <c r="E12" s="3">
        <f>CEILING(A12*0.5,5)</f>
        <v>10</v>
      </c>
      <c r="F12" s="3"/>
      <c r="G12" s="3"/>
    </row>
    <row r="13" spans="1:7" ht="12.75">
      <c r="A13" s="11"/>
      <c r="B13" s="3">
        <f>CEILING(A12*0.85,5)</f>
        <v>15</v>
      </c>
      <c r="C13" s="3">
        <f>CEILING(A12*0.9,5)</f>
        <v>15</v>
      </c>
      <c r="D13" s="3">
        <f>CEILING(A12*0.95,5)</f>
        <v>20</v>
      </c>
      <c r="E13" s="3">
        <f>CEILING(A12*0.6,5)</f>
        <v>10</v>
      </c>
      <c r="F13" s="3"/>
      <c r="G13" s="3"/>
    </row>
    <row r="14" spans="1:7" ht="12.75">
      <c r="A14" s="18" t="s">
        <v>40</v>
      </c>
      <c r="B14" s="3"/>
      <c r="C14" s="3"/>
      <c r="D14" s="3"/>
      <c r="E14" s="3"/>
      <c r="F14" s="3"/>
      <c r="G14" s="3"/>
    </row>
    <row r="15" spans="1:7" ht="12.75">
      <c r="A15" s="11" t="s">
        <v>41</v>
      </c>
      <c r="B15" s="3">
        <f>CEILING(A16*0.65,5)</f>
        <v>15</v>
      </c>
      <c r="C15" s="3">
        <f>CEILING(A16*0.7,5)</f>
        <v>15</v>
      </c>
      <c r="D15" s="3">
        <f>CEILING(A16*0.75,5)</f>
        <v>15</v>
      </c>
      <c r="E15" s="3">
        <f>CEILING(A16*0.4,5)</f>
        <v>10</v>
      </c>
      <c r="F15" s="3"/>
      <c r="G15" s="3"/>
    </row>
    <row r="16" spans="1:7" ht="12.75">
      <c r="A16" s="16">
        <f>('Start Page - Table 1'!B6*0.9)+15</f>
        <v>15.9</v>
      </c>
      <c r="B16" s="3">
        <f>CEILING(A16*0.75,5)</f>
        <v>15</v>
      </c>
      <c r="C16" s="3">
        <f>CEILING(A16*0.8,5)</f>
        <v>15</v>
      </c>
      <c r="D16" s="3">
        <f>CEILING(A16*0.85,5)</f>
        <v>15</v>
      </c>
      <c r="E16" s="3">
        <f>CEILING(A16*0.5,5)</f>
        <v>10</v>
      </c>
      <c r="F16" s="3"/>
      <c r="G16" s="3"/>
    </row>
    <row r="17" spans="1:7" ht="12.75">
      <c r="A17" s="11"/>
      <c r="B17" s="3">
        <f>CEILING(A16*0.85,5)</f>
        <v>15</v>
      </c>
      <c r="C17" s="3">
        <f>CEILING(A16*0.9,5)</f>
        <v>15</v>
      </c>
      <c r="D17" s="3">
        <f>CEILING(A16*0.95,5)</f>
        <v>20</v>
      </c>
      <c r="E17" s="3">
        <f>CEILING(A16*0.6,5)</f>
        <v>10</v>
      </c>
      <c r="F17" s="3"/>
      <c r="G17" s="3"/>
    </row>
    <row r="18" spans="1:7" ht="12.75">
      <c r="A18" s="18" t="s">
        <v>35</v>
      </c>
      <c r="B18" s="3"/>
      <c r="C18" s="3"/>
      <c r="D18" s="3"/>
      <c r="E18" s="3"/>
      <c r="F18" s="3"/>
      <c r="G18" s="3"/>
    </row>
    <row r="19" spans="1:7" ht="12.75">
      <c r="A19" s="11" t="s">
        <v>33</v>
      </c>
      <c r="B19" s="3">
        <f>CEILING(A20*0.65,5)</f>
        <v>25</v>
      </c>
      <c r="C19" s="3">
        <f>CEILING(A20*0.7,5)</f>
        <v>25</v>
      </c>
      <c r="D19" s="3">
        <f>CEILING(A20*0.75,5)</f>
        <v>25</v>
      </c>
      <c r="E19" s="3">
        <f>CEILING(A20*0.4,5)</f>
        <v>15</v>
      </c>
      <c r="F19" s="3"/>
      <c r="G19" s="3"/>
    </row>
    <row r="20" spans="1:7" ht="12.75">
      <c r="A20" s="15">
        <f>('Start Page - Table 1'!B7*0.9)+30</f>
        <v>30.9</v>
      </c>
      <c r="B20" s="3">
        <f>CEILING(A20*0.75,5)</f>
        <v>25</v>
      </c>
      <c r="C20" s="3">
        <f>CEILING(A20*0.8,5)</f>
        <v>25</v>
      </c>
      <c r="D20" s="3">
        <f>CEILING(A20*0.85,5)</f>
        <v>30</v>
      </c>
      <c r="E20" s="3">
        <f>CEILING(A20*0.5,5)</f>
        <v>20</v>
      </c>
      <c r="F20" s="3"/>
      <c r="G20" s="3"/>
    </row>
    <row r="21" spans="1:7" ht="12.75">
      <c r="A21" s="11"/>
      <c r="B21" s="3">
        <f>CEILING(A20*0.85,5)</f>
        <v>30</v>
      </c>
      <c r="C21" s="3">
        <f>CEILING(A20*0.9,5)</f>
        <v>30</v>
      </c>
      <c r="D21" s="3">
        <f>CEILING(A20*0.95,5)</f>
        <v>30</v>
      </c>
      <c r="E21" s="3">
        <f>CEILING(A20*0.6,5)</f>
        <v>20</v>
      </c>
      <c r="F21" s="3"/>
      <c r="G21" s="3"/>
    </row>
    <row r="22" spans="1:7" ht="12.75">
      <c r="A22" s="11"/>
      <c r="B22" s="3"/>
      <c r="C22" s="3"/>
      <c r="D22" s="3"/>
      <c r="E22" s="3"/>
      <c r="F22" s="3"/>
      <c r="G22" s="3"/>
    </row>
    <row r="23" spans="1:7" ht="12.75">
      <c r="A23" s="11"/>
      <c r="B23" s="3"/>
      <c r="C23" s="3"/>
      <c r="D23" s="3"/>
      <c r="E23" s="3"/>
      <c r="F23" s="3"/>
      <c r="G23" s="3"/>
    </row>
    <row r="24" spans="1:7" ht="12.75">
      <c r="A24" s="11"/>
      <c r="B24" s="3"/>
      <c r="C24" s="3"/>
      <c r="D24" s="3"/>
      <c r="E24" s="3"/>
      <c r="F24" s="3"/>
      <c r="G24" s="3"/>
    </row>
    <row r="25" spans="1:7" ht="12.75">
      <c r="A25" s="11"/>
      <c r="B25" s="3"/>
      <c r="C25" s="3"/>
      <c r="D25" s="3"/>
      <c r="E25" s="3"/>
      <c r="F25" s="3"/>
      <c r="G25" s="3"/>
    </row>
    <row r="26" spans="1:7" ht="12.75">
      <c r="A26" s="11"/>
      <c r="B26" s="3"/>
      <c r="C26" s="3"/>
      <c r="D26" s="3"/>
      <c r="E26" s="3"/>
      <c r="F26" s="3"/>
      <c r="G26" s="3"/>
    </row>
    <row r="27" spans="1:7" ht="12.75">
      <c r="A27" s="11"/>
      <c r="B27" s="3"/>
      <c r="C27" s="3"/>
      <c r="D27" s="3"/>
      <c r="E27" s="3"/>
      <c r="F27" s="3"/>
      <c r="G27" s="3"/>
    </row>
    <row r="28" spans="1:7" ht="12.75">
      <c r="A28" s="11"/>
      <c r="B28" s="3"/>
      <c r="C28" s="3"/>
      <c r="D28" s="3"/>
      <c r="E28" s="3"/>
      <c r="F28" s="3"/>
      <c r="G28" s="3"/>
    </row>
    <row r="29" spans="1:7" ht="12.75">
      <c r="A29" s="11"/>
      <c r="B29" s="3"/>
      <c r="C29" s="3"/>
      <c r="D29" s="3"/>
      <c r="E29" s="3"/>
      <c r="F29" s="3"/>
      <c r="G29" s="3"/>
    </row>
    <row r="30" spans="1:7" ht="12.75">
      <c r="A30" s="11"/>
      <c r="B30" s="3"/>
      <c r="C30" s="3"/>
      <c r="D30" s="3"/>
      <c r="E30" s="3"/>
      <c r="F30" s="3"/>
      <c r="G30" s="3"/>
    </row>
    <row r="31" spans="1:7" ht="12.75">
      <c r="A31" s="11"/>
      <c r="B31" s="3"/>
      <c r="C31" s="3"/>
      <c r="D31" s="3"/>
      <c r="E31" s="3"/>
      <c r="F31" s="3"/>
      <c r="G31" s="3"/>
    </row>
    <row r="32" spans="1:7" ht="12.75">
      <c r="A32" s="11"/>
      <c r="B32" s="3"/>
      <c r="C32" s="3"/>
      <c r="D32" s="3"/>
      <c r="E32" s="3"/>
      <c r="F32" s="3"/>
      <c r="G32" s="3"/>
    </row>
    <row r="33" spans="1:7" ht="12.75">
      <c r="A33" s="11"/>
      <c r="B33" s="3"/>
      <c r="C33" s="3"/>
      <c r="D33" s="3"/>
      <c r="E33" s="3"/>
      <c r="F33" s="3"/>
      <c r="G33" s="3"/>
    </row>
    <row r="34" spans="1:7" ht="12.75">
      <c r="A34" s="11"/>
      <c r="B34" s="3"/>
      <c r="C34" s="3"/>
      <c r="D34" s="3"/>
      <c r="E34" s="3"/>
      <c r="F34" s="3"/>
      <c r="G34" s="3"/>
    </row>
    <row r="35" spans="1:7" ht="12.75">
      <c r="A35" s="11"/>
      <c r="B35" s="3"/>
      <c r="C35" s="3"/>
      <c r="D35" s="3"/>
      <c r="E35" s="3"/>
      <c r="F35" s="3"/>
      <c r="G35" s="3"/>
    </row>
    <row r="36" spans="1:7" ht="12.75">
      <c r="A36" s="11"/>
      <c r="B36" s="3"/>
      <c r="C36" s="3"/>
      <c r="D36" s="3"/>
      <c r="E36" s="3"/>
      <c r="F36" s="3"/>
      <c r="G36" s="3"/>
    </row>
    <row r="37" spans="1:7" ht="12.75">
      <c r="A37" s="11"/>
      <c r="B37" s="3"/>
      <c r="C37" s="3"/>
      <c r="D37" s="3"/>
      <c r="E37" s="3"/>
      <c r="F37" s="3"/>
      <c r="G37" s="3"/>
    </row>
    <row r="38" spans="1:7" ht="12.75">
      <c r="A38" s="11"/>
      <c r="B38" s="3"/>
      <c r="C38" s="3"/>
      <c r="D38" s="3"/>
      <c r="E38" s="3"/>
      <c r="F38" s="3"/>
      <c r="G38" s="3"/>
    </row>
    <row r="39" spans="1:7" ht="12.75">
      <c r="A39" s="11"/>
      <c r="B39" s="3"/>
      <c r="C39" s="3"/>
      <c r="D39" s="3"/>
      <c r="E39" s="3"/>
      <c r="F39" s="3"/>
      <c r="G39" s="3"/>
    </row>
    <row r="40" spans="1:7" ht="12.75">
      <c r="A40" s="11"/>
      <c r="B40" s="3"/>
      <c r="C40" s="3"/>
      <c r="D40" s="3"/>
      <c r="E40" s="3"/>
      <c r="F40" s="3"/>
      <c r="G40" s="3"/>
    </row>
  </sheetData>
  <sheetProtection/>
  <printOptions/>
  <pageMargins left="0.25" right="0.25" top="0.25" bottom="0.25" header="0.25" footer="0.25"/>
  <pageSetup firstPageNumber="1" useFirstPageNumber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 Falcone</dc:creator>
  <cp:keywords/>
  <dc:description/>
  <cp:lastModifiedBy>Jordan Falcone</cp:lastModifiedBy>
  <cp:lastPrinted>2012-12-14T22:14:11Z</cp:lastPrinted>
  <dcterms:created xsi:type="dcterms:W3CDTF">2010-05-30T00:08:27Z</dcterms:created>
  <dcterms:modified xsi:type="dcterms:W3CDTF">2016-03-29T16:00:44Z</dcterms:modified>
  <cp:category/>
  <cp:version/>
  <cp:contentType/>
  <cp:contentStatus/>
</cp:coreProperties>
</file>